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640" tabRatio="910" activeTab="3"/>
  </bookViews>
  <sheets>
    <sheet name="п.19" sheetId="1" r:id="rId1"/>
    <sheet name="п. 20" sheetId="2" r:id="rId2"/>
    <sheet name="п. 21" sheetId="3" r:id="rId3"/>
    <sheet name="п. 22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ctivity">#REF!</definedName>
    <definedName name="activity_zag">#REF!</definedName>
    <definedName name="EFF_ADD">#REF!</definedName>
    <definedName name="fil" localSheetId="2">#REF!</definedName>
    <definedName name="fil">#REF!</definedName>
    <definedName name="fil_flag">#REF!</definedName>
    <definedName name="god" localSheetId="2">#REF!</definedName>
    <definedName name="god">#REF!</definedName>
    <definedName name="inn" localSheetId="2">#REF!</definedName>
    <definedName name="inn">#REF!</definedName>
    <definedName name="inn_zag">#REF!</definedName>
    <definedName name="kind_of_activity" localSheetId="2">'[6]TEHSHEET'!$B$19:$B$23</definedName>
    <definedName name="kind_of_activity">'[1]TEHSHEET'!$B$19:$B$25</definedName>
    <definedName name="kpp" localSheetId="2">#REF!</definedName>
    <definedName name="kpp">#REF!</definedName>
    <definedName name="kpp_zag">#REF!</definedName>
    <definedName name="logical" localSheetId="2">'[6]TEHSHEET'!$B$3:$B$4</definedName>
    <definedName name="logical">'[1]TEHSHEET'!$B$3:$B$4</definedName>
    <definedName name="mo" localSheetId="2">#REF!</definedName>
    <definedName name="mo">#REF!</definedName>
    <definedName name="mo_zag">#REF!</definedName>
    <definedName name="mr">#REF!</definedName>
    <definedName name="MR_ADD">#REF!</definedName>
    <definedName name="MR_LIST" localSheetId="2">'[6]REESTR'!$D$2:$D$60</definedName>
    <definedName name="MR_LIST">'[1]REESTR'!$D$2:$D$60</definedName>
    <definedName name="mr_zag">#REF!</definedName>
    <definedName name="oktmo" localSheetId="2">#REF!</definedName>
    <definedName name="oktmo">#REF!</definedName>
    <definedName name="org" localSheetId="2">#REF!</definedName>
    <definedName name="org">#REF!</definedName>
    <definedName name="org_zag">#REF!</definedName>
    <definedName name="p1_rst_1">'[3]Лист2'!$A$1</definedName>
    <definedName name="prd2">#REF!</definedName>
    <definedName name="prd2_range" localSheetId="2">'[4]TEHSHEET'!$F$3:$F$6</definedName>
    <definedName name="prd2_range">'[2]TEHSHEET'!$F$3:$F$6</definedName>
    <definedName name="region_name" localSheetId="2">#REF!</definedName>
    <definedName name="region_name">#REF!</definedName>
    <definedName name="SCOPE_16_PRT" localSheetId="2">P1_SCOPE_16_PRT,P2_SCOPE_16_PRT</definedName>
    <definedName name="SCOPE_16_PRT">P1_SCOPE_16_PRT,P2_SCOPE_16_PRT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2">P1_SCOPE_SV_PRT,P2_SCOPE_SV_PRT,P3_SCOPE_SV_PRT</definedName>
    <definedName name="SCOPE_SV_PRT">P1_SCOPE_SV_PRT,P2_SCOPE_SV_PRT,P3_SCOPE_SV_PRT</definedName>
    <definedName name="T2_DiapProt" localSheetId="2">P1_T2_DiapProt,P2_T2_DiapProt</definedName>
    <definedName name="T2_DiapProt">P1_T2_DiapProt,P2_T2_DiapProt</definedName>
    <definedName name="T6_Protect" localSheetId="2">P1_T6_Protect,P2_T6_Protect</definedName>
    <definedName name="T6_Protect">P1_T6_Protect,P2_T6_Protect</definedName>
    <definedName name="TABLE" localSheetId="2">'п. 21'!#REF!</definedName>
    <definedName name="TABLE" localSheetId="3">'п. 22'!$A$6:$B$27</definedName>
    <definedName name="TABLE_2" localSheetId="2">'п. 21'!#REF!</definedName>
    <definedName name="tar_price2" localSheetId="2">'[5]TEHSHEET'!$B$34:$B$40</definedName>
    <definedName name="tar_price2">'[1]TEHSHEET'!$B$34:$B$40</definedName>
    <definedName name="topl" localSheetId="2">'[5]tech'!$F$25:$F$51</definedName>
    <definedName name="topl">'[1]tech'!$F$25:$F$51</definedName>
    <definedName name="version" localSheetId="2">#REF!</definedName>
    <definedName name="version">'[1]Инструкция'!$P$2</definedName>
    <definedName name="year_range" localSheetId="2">'[6]TEHSHEET'!$D$3:$D$16</definedName>
    <definedName name="year_range">'[1]TEHSHEET'!$D$3:$D$16</definedName>
    <definedName name="ддл" localSheetId="2">P5_SCOPE_PER_PRT,P6_SCOPE_PER_PRT,P7_SCOPE_PER_PRT,P8_SCOPE_PER_PRT</definedName>
    <definedName name="ддл">P5_SCOPE_PER_PRT,P6_SCOPE_PER_PRT,P7_SCOPE_PER_PRT,P8_SCOPE_PER_PRT</definedName>
    <definedName name="_xlnm.Print_Area" localSheetId="2">'п. 21'!$A$1:$CS$37</definedName>
    <definedName name="_xlnm.Print_Area" localSheetId="3">'п. 22'!$A$1:$B$27</definedName>
    <definedName name="_xlnm.Print_Area" localSheetId="0">'п.19'!$A$1:$F$61</definedName>
    <definedName name="оот" localSheetId="2">P1_T6_Protect,P2_T6_Protect</definedName>
    <definedName name="оот">P1_T6_Protect,P2_T6_Protect</definedName>
    <definedName name="ппр" localSheetId="2">P1_SCOPE_SV_PRT,P2_SCOPE_SV_PRT,P3_SCOPE_SV_PRT</definedName>
    <definedName name="ппр">P1_SCOPE_SV_PRT,P2_SCOPE_SV_PRT,P3_SCOPE_SV_PRT</definedName>
    <definedName name="тстс" localSheetId="2">P1_T2_DiapProt,P2_T2_DiapProt</definedName>
    <definedName name="тстс">P1_T2_DiapProt,P2_T2_DiapProt</definedName>
    <definedName name="ттт" localSheetId="2">P1_T6_Protect,P2_T6_Protect</definedName>
    <definedName name="ттт">P1_T6_Protect,P2_T6_Protect</definedName>
  </definedNames>
  <calcPr fullCalcOnLoad="1"/>
</workbook>
</file>

<file path=xl/comments1.xml><?xml version="1.0" encoding="utf-8"?>
<comments xmlns="http://schemas.openxmlformats.org/spreadsheetml/2006/main">
  <authors>
    <author>PreInstall-User</author>
  </authors>
  <commentList>
    <comment ref="B9" authorId="0">
      <text>
        <r>
          <rPr>
            <b/>
            <sz val="8"/>
            <rFont val="Tahoma"/>
            <family val="2"/>
          </rPr>
          <t>PreInstall-User: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<sst xmlns="http://schemas.openxmlformats.org/spreadsheetml/2006/main" count="255" uniqueCount="185">
  <si>
    <t>Х</t>
  </si>
  <si>
    <t>Выручка от регулируемой деятельности</t>
  </si>
  <si>
    <t>тыс. руб.</t>
  </si>
  <si>
    <t>Себестоимость производимых товаров (оказываемых услуг) по регулируемому виду деятельности, в тои числе:</t>
  </si>
  <si>
    <t>Расходы на топливо, всего</t>
  </si>
  <si>
    <t>мазут</t>
  </si>
  <si>
    <t>Стоимость</t>
  </si>
  <si>
    <t>Объем</t>
  </si>
  <si>
    <t xml:space="preserve"> тыс. м3</t>
  </si>
  <si>
    <t>Стоимость 1-й единицы объема с учетом доставки (транспортировки)</t>
  </si>
  <si>
    <t>Способ приобретения</t>
  </si>
  <si>
    <t>Уголь каменный</t>
  </si>
  <si>
    <t>тн</t>
  </si>
  <si>
    <t>электроэнергия</t>
  </si>
  <si>
    <t>едн. изм.</t>
  </si>
  <si>
    <t>Средневзвешенная стоимость 1 кВт/ч</t>
  </si>
  <si>
    <t xml:space="preserve"> руб.</t>
  </si>
  <si>
    <t>Объем приобретенной электрической энергии</t>
  </si>
  <si>
    <t>тыс. кВт/ч</t>
  </si>
  <si>
    <t>Расходы на приобретение холодной воды, используемой в  технологическом процессе</t>
  </si>
  <si>
    <t>Расходы на химреагенты, используемые в технологическом процессе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</si>
  <si>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</si>
  <si>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</si>
  <si>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</t>
  </si>
  <si>
    <t>Установленная тепловая мощность</t>
  </si>
  <si>
    <t>Гкал/ч</t>
  </si>
  <si>
    <t>Присоединенная нагрузка</t>
  </si>
  <si>
    <t>тыс. Гкал</t>
  </si>
  <si>
    <t>По приборам учета</t>
  </si>
  <si>
    <t>По нормативам потребления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</si>
  <si>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</si>
  <si>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</si>
  <si>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</si>
  <si>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</si>
  <si>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 xml:space="preserve">N п/п </t>
  </si>
  <si>
    <t xml:space="preserve">Наименование показателя           </t>
  </si>
  <si>
    <t>Единица  измерения</t>
  </si>
  <si>
    <t>Передача и сбыт тепловой энергии</t>
  </si>
  <si>
    <t>№ п/п</t>
  </si>
  <si>
    <t>Наименование показателя</t>
  </si>
  <si>
    <t>Количество аварий на системах теплоснабжения (единиц на км)</t>
  </si>
  <si>
    <t>нет</t>
  </si>
  <si>
    <t>п. 19 Информация об основных показателях финансово-хозяйственной деятельности, включая структуру основных производственных затрат в части теплоснабжения</t>
  </si>
  <si>
    <t>не позднее 30 календарных дней со дня направления годового бухгалтерского баланса в налоговые органы</t>
  </si>
  <si>
    <t>Расходы на покупаемую тепловую энергию (мощность), теплоноситель</t>
  </si>
  <si>
    <t xml:space="preserve">Расход на покупаемую электрическую энергию (мощность), используемым в технологическом процессе </t>
  </si>
  <si>
    <r>
      <t xml:space="preserve">Расходы на оплату труда </t>
    </r>
    <r>
      <rPr>
        <b/>
        <sz val="11"/>
        <rFont val="Times New Roman"/>
        <family val="1"/>
      </rPr>
      <t>основного производственного персонала</t>
    </r>
  </si>
  <si>
    <r>
      <t xml:space="preserve">Отчисления на социальные нужды </t>
    </r>
    <r>
      <rPr>
        <b/>
        <sz val="11"/>
        <rFont val="Times New Roman"/>
        <family val="1"/>
      </rPr>
      <t>основного производственного персонала</t>
    </r>
  </si>
  <si>
    <r>
      <t xml:space="preserve">Расходы на оплату труда </t>
    </r>
    <r>
      <rPr>
        <b/>
        <sz val="11"/>
        <rFont val="Times New Roman"/>
        <family val="1"/>
      </rPr>
      <t>административно-управлеченского персонала</t>
    </r>
  </si>
  <si>
    <r>
      <t xml:space="preserve">Отчисления на социальные нужды </t>
    </r>
    <r>
      <rPr>
        <b/>
        <sz val="11"/>
        <rFont val="Times New Roman"/>
        <family val="1"/>
      </rPr>
      <t>административно-управлеченского персонала</t>
    </r>
  </si>
  <si>
    <t>Расходы на амортизацию основных производственных средств</t>
  </si>
  <si>
    <t>Расходы на аренду имущества, используемого для осуществлнения регулируемого вида деятельности</t>
  </si>
  <si>
    <t>а</t>
  </si>
  <si>
    <t>б</t>
  </si>
  <si>
    <t>б.1</t>
  </si>
  <si>
    <t>б.2.</t>
  </si>
  <si>
    <t>б.2.1.</t>
  </si>
  <si>
    <t>б.2.2.</t>
  </si>
  <si>
    <t>б.2.3.</t>
  </si>
  <si>
    <t>б.3.</t>
  </si>
  <si>
    <t>б.3.1.</t>
  </si>
  <si>
    <t>б.3.2.</t>
  </si>
  <si>
    <t>б.4.</t>
  </si>
  <si>
    <t>б.5.</t>
  </si>
  <si>
    <t>б.6.1.</t>
  </si>
  <si>
    <t>б.6.2.</t>
  </si>
  <si>
    <t>б.7.1.</t>
  </si>
  <si>
    <t>б.7.2.</t>
  </si>
  <si>
    <t>б.9.</t>
  </si>
  <si>
    <t>б.10.1</t>
  </si>
  <si>
    <t>Расходы на ремонт (капитальный и текущий)</t>
  </si>
  <si>
    <t>б.8.</t>
  </si>
  <si>
    <t>б.10.</t>
  </si>
  <si>
    <t>б.11</t>
  </si>
  <si>
    <t>б.11.1</t>
  </si>
  <si>
    <t>План 2013</t>
  </si>
  <si>
    <t>б.12</t>
  </si>
  <si>
    <t>Расходы на ремонт (капитальный и текущий) основных производственных средств</t>
  </si>
  <si>
    <t>б.13</t>
  </si>
  <si>
    <t>Прочие расходы ,которые подлежат отнесению на регулируемые виды деятельности</t>
  </si>
  <si>
    <t>в</t>
  </si>
  <si>
    <t>в.1</t>
  </si>
  <si>
    <t>г</t>
  </si>
  <si>
    <t>г.1</t>
  </si>
  <si>
    <t xml:space="preserve">В том числе за счет ввода (вывода) их из эксплуатации </t>
  </si>
  <si>
    <t>д</t>
  </si>
  <si>
    <t>е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</si>
  <si>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</si>
  <si>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ж</t>
  </si>
  <si>
    <t>з</t>
  </si>
  <si>
    <t>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</si>
  <si>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</si>
  <si>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к</t>
  </si>
  <si>
    <t>Объем покупаемой регулируемой организацией тепловой энергии в рамках осуществления регулируемых видов деятельности</t>
  </si>
  <si>
    <t>л</t>
  </si>
  <si>
    <t>Объем тепловой энергии, отпускаемой потребителям, в том числе:</t>
  </si>
  <si>
    <t>л.1</t>
  </si>
  <si>
    <t>л.2</t>
  </si>
  <si>
    <t>м</t>
  </si>
  <si>
    <t>Утвержденный норматив технологических потерь при передаче тепловой энергии по тепловым сетям</t>
  </si>
  <si>
    <t>Ккал/мес</t>
  </si>
  <si>
    <t>н</t>
  </si>
  <si>
    <t>Фактический объем потерь при передаче тепловой энергии</t>
  </si>
  <si>
    <t>о</t>
  </si>
  <si>
    <t>п</t>
  </si>
  <si>
    <t>Среднесписочная численность административно-управленченского персонала</t>
  </si>
  <si>
    <t>р</t>
  </si>
  <si>
    <t>кг у.т./Гкал</t>
  </si>
  <si>
    <t>с</t>
  </si>
  <si>
    <t>тыс.кВт*ч/Гкал</t>
  </si>
  <si>
    <t>т</t>
  </si>
  <si>
    <t>куб. м/Гкал</t>
  </si>
  <si>
    <t>Общехозяйственные расходы, в том числе:</t>
  </si>
  <si>
    <r>
      <t xml:space="preserve">Общепроизводственные </t>
    </r>
    <r>
      <rPr>
        <b/>
        <sz val="11"/>
        <rFont val="Times New Roman"/>
        <family val="1"/>
      </rPr>
      <t>(цеховые)</t>
    </r>
    <r>
      <rPr>
        <sz val="11"/>
        <rFont val="Times New Roman"/>
        <family val="1"/>
      </rPr>
      <t xml:space="preserve"> расходы, в том числе:</t>
    </r>
  </si>
  <si>
    <r>
      <t>Удельный расход холодной воды на единицу тепловой энергии, отпускаемой в тепловую сеть (</t>
    </r>
    <r>
      <rPr>
        <b/>
        <sz val="11"/>
        <rFont val="Times New Roman"/>
        <family val="1"/>
      </rPr>
      <t>средний</t>
    </r>
    <r>
      <rPr>
        <sz val="11"/>
        <rFont val="Times New Roman"/>
        <family val="1"/>
      </rPr>
      <t>)</t>
    </r>
  </si>
  <si>
    <t>Вид регулируемой деятельности</t>
  </si>
  <si>
    <t>x</t>
  </si>
  <si>
    <t>Количество аварий на источниках тепловой энергии (единиц на источник)</t>
  </si>
  <si>
    <t>Показатели надежности и качества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</si>
  <si>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</si>
  <si>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</si>
  <si>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</si>
  <si>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</si>
  <si>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</si>
  <si>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</si>
  <si>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</si>
  <si>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</si>
  <si>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</si>
  <si>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</si>
  <si>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</si>
  <si>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</si>
  <si>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</si>
  <si>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 год,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</si>
  <si>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</si>
  <si>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</si>
  <si>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</si>
  <si>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</si>
  <si>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</si>
  <si>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</si>
  <si>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</si>
  <si>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</si>
  <si>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</si>
  <si>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</si>
  <si>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</si>
  <si>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</si>
  <si>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</si>
  <si>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</si>
  <si>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на</t>
  </si>
  <si>
    <t>п. 21 Информация об инвестиционных программах регулируемой организации</t>
  </si>
  <si>
    <t>ежеквартально, в течение 30 календарных дней по истечении квартала</t>
  </si>
  <si>
    <t>Количество поданных заявок на подключение (технологическое присоединение) к системе теплоснабжения</t>
  </si>
  <si>
    <t>Количество исполненных заявок на подключение (технологическое присоединение) к системе теплоснабжения</t>
  </si>
  <si>
    <t xml:space="preserve">Количество заявок 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
</t>
  </si>
  <si>
    <t xml:space="preserve">Резерв мощности системы теплоснабжения (Гкал/час)
</t>
  </si>
  <si>
    <t>п. 22 Информация о наличии (отсутствии) технической возможности подключения (технологического присоединения) к  системе теплоснабжения, а также о регистрации и ходе реализации заявок на подключение (технологическое присоединение) к  системе теплоснабжения</t>
  </si>
  <si>
    <t xml:space="preserve">п. 20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 </t>
  </si>
  <si>
    <t>Факт 2013</t>
  </si>
  <si>
    <t>-</t>
  </si>
  <si>
    <t>ОАО "Мурманский морской рыбный порт"</t>
  </si>
  <si>
    <t>производство, передача и сбыт тепловой энергии</t>
  </si>
  <si>
    <t>покупка на основании проведенных открытых конкурсов</t>
  </si>
  <si>
    <t>Валовая прибыль от продажи товаров и услуг по регулируемому виду деятельности (убыток)</t>
  </si>
  <si>
    <t xml:space="preserve"> - отчет 1 квартал 2014 г.</t>
  </si>
  <si>
    <t xml:space="preserve"> - отчет 2 квартал 2014 г.</t>
  </si>
  <si>
    <t xml:space="preserve"> - отчет 4 квартал 2014 г.</t>
  </si>
  <si>
    <t xml:space="preserve"> - отчет 3 квартал 2014 г.</t>
  </si>
  <si>
    <t>г.2</t>
  </si>
  <si>
    <t>В том числе за счет переоценки стоимости основных фондов (только положительная или отрицательная разница)</t>
  </si>
  <si>
    <t>на 01.01.2013 г.- 93 193,4 на 31.12.2013 г. - 115 435,6</t>
  </si>
  <si>
    <t>без ограничения</t>
  </si>
  <si>
    <t>показатель готовности теплоснабжающих организаций к проведению аварийно-восстановительных работ в системах теплоснабжения (итоговый показатель)</t>
  </si>
  <si>
    <r>
      <t>К</t>
    </r>
    <r>
      <rPr>
        <b/>
        <vertAlign val="subscript"/>
        <sz val="12"/>
        <rFont val="Times New Roman"/>
        <family val="1"/>
      </rPr>
      <t>ГОТ</t>
    </r>
    <r>
      <rPr>
        <b/>
        <sz val="12"/>
        <rFont val="Times New Roman"/>
        <family val="1"/>
      </rPr>
      <t xml:space="preserve"> = 0,965 </t>
    </r>
    <r>
      <rPr>
        <sz val="12"/>
        <rFont val="Times New Roman"/>
        <family val="1"/>
      </rPr>
      <t>(категория готовности – удовлетворительная).</t>
    </r>
  </si>
  <si>
    <r>
      <t xml:space="preserve">-     показатель надёжности электроснабжения источников тепловой энергии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Э</t>
    </r>
    <r>
      <rPr>
        <b/>
        <sz val="12"/>
        <rFont val="Times New Roman"/>
        <family val="1"/>
      </rPr>
      <t xml:space="preserve"> = 1,0</t>
    </r>
    <r>
      <rPr>
        <sz val="12"/>
        <rFont val="Times New Roman"/>
        <family val="1"/>
      </rPr>
      <t>;</t>
    </r>
  </si>
  <si>
    <r>
      <t xml:space="preserve">-     показатель надёжности водоснабжения источников тепловой энергии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В</t>
    </r>
    <r>
      <rPr>
        <b/>
        <sz val="12"/>
        <rFont val="Times New Roman"/>
        <family val="1"/>
      </rPr>
      <t xml:space="preserve"> = 0,6</t>
    </r>
    <r>
      <rPr>
        <sz val="12"/>
        <rFont val="Times New Roman"/>
        <family val="1"/>
      </rPr>
      <t>;</t>
    </r>
  </si>
  <si>
    <r>
      <t xml:space="preserve">-     показатель надёжности топливоснабжения источников тепловой энергии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Т</t>
    </r>
    <r>
      <rPr>
        <b/>
        <sz val="12"/>
        <rFont val="Times New Roman"/>
        <family val="1"/>
      </rPr>
      <t xml:space="preserve"> = 0,5</t>
    </r>
    <r>
      <rPr>
        <sz val="12"/>
        <rFont val="Times New Roman"/>
        <family val="1"/>
      </rPr>
      <t>;</t>
    </r>
  </si>
  <si>
    <r>
      <t xml:space="preserve">-     показатель соответствия тепловой мощности источников тепловой энергии и пропускной способности тепловых сетей расчётным тепловым нагрузкам потребителей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Б</t>
    </r>
    <r>
      <rPr>
        <b/>
        <sz val="12"/>
        <rFont val="Times New Roman"/>
        <family val="1"/>
      </rPr>
      <t xml:space="preserve"> = 1,0</t>
    </r>
    <r>
      <rPr>
        <sz val="12"/>
        <rFont val="Times New Roman"/>
        <family val="1"/>
      </rPr>
      <t>;</t>
    </r>
  </si>
  <si>
    <r>
      <t xml:space="preserve">-     показатель уровня резервирования источников тепловой энергии и элементов тепловой сети путём их кольцевания и устройств перемычек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Р</t>
    </r>
    <r>
      <rPr>
        <b/>
        <sz val="12"/>
        <rFont val="Times New Roman"/>
        <family val="1"/>
      </rPr>
      <t xml:space="preserve"> = 0,5;</t>
    </r>
  </si>
  <si>
    <r>
      <t xml:space="preserve">-     показатель технического состояния тепловых сетей, характеризуемый наличием ветхих, подлежащих замене трубопроводов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С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= 0,3</t>
    </r>
    <r>
      <rPr>
        <sz val="12"/>
        <rFont val="Times New Roman"/>
        <family val="1"/>
      </rPr>
      <t>;</t>
    </r>
  </si>
  <si>
    <t>-     показатель интенсивности отказов систем теплоснабжения:</t>
  </si>
  <si>
    <r>
      <t xml:space="preserve">§   тепловых сетей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ОТК ТС</t>
    </r>
    <r>
      <rPr>
        <b/>
        <sz val="12"/>
        <rFont val="Times New Roman"/>
        <family val="1"/>
      </rPr>
      <t xml:space="preserve"> = 1,0,</t>
    </r>
  </si>
  <si>
    <r>
      <t>§   источников теплоснабжения</t>
    </r>
    <r>
      <rPr>
        <b/>
        <sz val="12"/>
        <rFont val="Times New Roman"/>
        <family val="1"/>
      </rPr>
      <t xml:space="preserve"> К</t>
    </r>
    <r>
      <rPr>
        <b/>
        <vertAlign val="subscript"/>
        <sz val="12"/>
        <rFont val="Times New Roman"/>
        <family val="1"/>
      </rPr>
      <t>ОТК ИТ</t>
    </r>
    <r>
      <rPr>
        <b/>
        <sz val="12"/>
        <rFont val="Times New Roman"/>
        <family val="1"/>
      </rPr>
      <t xml:space="preserve"> = 0,6</t>
    </r>
    <r>
      <rPr>
        <sz val="12"/>
        <rFont val="Times New Roman"/>
        <family val="1"/>
      </rPr>
      <t>;</t>
    </r>
  </si>
  <si>
    <r>
      <t xml:space="preserve">-     показатель укомплектованности ремонтным и оперативно-ремонтным персоналом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П</t>
    </r>
    <r>
      <rPr>
        <b/>
        <sz val="12"/>
        <rFont val="Times New Roman"/>
        <family val="1"/>
      </rPr>
      <t xml:space="preserve"> = 1,0</t>
    </r>
    <r>
      <rPr>
        <sz val="12"/>
        <rFont val="Times New Roman"/>
        <family val="1"/>
      </rPr>
      <t>;</t>
    </r>
  </si>
  <si>
    <r>
      <t xml:space="preserve">-     показатель оснащённости машинами, специальными механизмами и оборудованием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М</t>
    </r>
    <r>
      <rPr>
        <b/>
        <sz val="12"/>
        <rFont val="Times New Roman"/>
        <family val="1"/>
      </rPr>
      <t xml:space="preserve"> = 0,9</t>
    </r>
    <r>
      <rPr>
        <sz val="12"/>
        <rFont val="Times New Roman"/>
        <family val="1"/>
      </rPr>
      <t>;</t>
    </r>
  </si>
  <si>
    <r>
      <t xml:space="preserve">-     показатель наличия основных материально-технических ресурсов </t>
    </r>
    <r>
      <rPr>
        <b/>
        <sz val="12"/>
        <rFont val="Times New Roman"/>
        <family val="1"/>
      </rPr>
      <t>К</t>
    </r>
    <r>
      <rPr>
        <b/>
        <vertAlign val="subscript"/>
        <sz val="12"/>
        <rFont val="Times New Roman"/>
        <family val="1"/>
      </rPr>
      <t>ТР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= 1,0;</t>
    </r>
  </si>
  <si>
    <t xml:space="preserve"> -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</si>
</sst>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#,##0.0000"/>
    <numFmt numFmtId="171" formatCode="#,##0.00000"/>
    <numFmt numFmtId="172" formatCode="0.0"/>
    <numFmt numFmtId="173" formatCode="0.000000"/>
    <numFmt numFmtId="174" formatCode="_-* #,##0.0_р_._-;\-* #,##0.0_р_._-;_-* &quot;-&quot;??_р_._-;_-@_-"/>
    <numFmt numFmtId="175" formatCode="#,##0.00&quot;р.&quot;"/>
    <numFmt numFmtId="176" formatCode="0.0%"/>
    <numFmt numFmtId="177" formatCode="_-* #,##0_-;\-* #,##0_-;_-* &quot;-&quot;_-;_-@_-"/>
    <numFmt numFmtId="178" formatCode="_-* #,##0.00_-;\-* #,##0.00_-;_-* &quot;-&quot;??_-;_-@_-"/>
    <numFmt numFmtId="179" formatCode="&quot;$&quot;#,##0_);[Red]\(&quot;$&quot;#,##0\)"/>
    <numFmt numFmtId="180" formatCode="General_)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#\."/>
    <numFmt numFmtId="184" formatCode="#.##0\.00"/>
    <numFmt numFmtId="185" formatCode="#\.00"/>
    <numFmt numFmtId="186" formatCode="\$#\.00"/>
    <numFmt numFmtId="187" formatCode="%#\.00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[$-FC19]d\ mmmm\ yyyy\ &quot;г.&quot;"/>
    <numFmt numFmtId="197" formatCode="0.0000"/>
    <numFmt numFmtId="198" formatCode="0.000"/>
    <numFmt numFmtId="199" formatCode="0.000%"/>
    <numFmt numFmtId="200" formatCode="0.00000"/>
    <numFmt numFmtId="201" formatCode="#,##0.000_р_."/>
    <numFmt numFmtId="202" formatCode="#,##0.00_р_."/>
    <numFmt numFmtId="203" formatCode="000000"/>
    <numFmt numFmtId="204" formatCode="#,##0.000000_р_."/>
  </numFmts>
  <fonts count="6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84" fontId="26" fillId="0" borderId="0">
      <alignment/>
      <protection locked="0"/>
    </xf>
    <xf numFmtId="185" fontId="26" fillId="0" borderId="0">
      <alignment/>
      <protection locked="0"/>
    </xf>
    <xf numFmtId="184" fontId="26" fillId="0" borderId="0">
      <alignment/>
      <protection locked="0"/>
    </xf>
    <xf numFmtId="185" fontId="26" fillId="0" borderId="0">
      <alignment/>
      <protection locked="0"/>
    </xf>
    <xf numFmtId="186" fontId="26" fillId="0" borderId="0">
      <alignment/>
      <protection locked="0"/>
    </xf>
    <xf numFmtId="183" fontId="26" fillId="0" borderId="1">
      <alignment/>
      <protection locked="0"/>
    </xf>
    <xf numFmtId="183" fontId="27" fillId="0" borderId="0">
      <alignment/>
      <protection locked="0"/>
    </xf>
    <xf numFmtId="183" fontId="27" fillId="0" borderId="0">
      <alignment/>
      <protection locked="0"/>
    </xf>
    <xf numFmtId="183" fontId="26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1" fontId="28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9" fillId="0" borderId="0" applyNumberFormat="0">
      <alignment horizontal="left"/>
      <protection/>
    </xf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0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0" fontId="43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7" fillId="0" borderId="1" applyNumberFormat="0" applyFill="0" applyAlignment="0" applyProtection="0"/>
    <xf numFmtId="0" fontId="13" fillId="21" borderId="3" applyNumberFormat="0" applyAlignment="0" applyProtection="0"/>
    <xf numFmtId="0" fontId="42" fillId="0" borderId="0">
      <alignment horizontal="center" vertical="top" wrapText="1"/>
      <protection/>
    </xf>
    <xf numFmtId="0" fontId="44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8" fontId="45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72" fontId="46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5" fillId="0" borderId="0">
      <alignment/>
      <protection/>
    </xf>
    <xf numFmtId="172" fontId="37" fillId="0" borderId="0" applyFill="0" applyBorder="0" applyAlignment="0" applyProtection="0"/>
    <xf numFmtId="0" fontId="20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87" fontId="26" fillId="0" borderId="0">
      <alignment/>
      <protection locked="0"/>
    </xf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3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1" fillId="0" borderId="0" xfId="0" applyFont="1" applyAlignment="1">
      <alignment/>
    </xf>
    <xf numFmtId="0" fontId="24" fillId="0" borderId="0" xfId="0" applyFont="1" applyAlignment="1">
      <alignment horizontal="left"/>
    </xf>
    <xf numFmtId="176" fontId="24" fillId="0" borderId="13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168" fontId="52" fillId="0" borderId="13" xfId="0" applyNumberFormat="1" applyFont="1" applyBorder="1" applyAlignment="1">
      <alignment horizontal="center" vertical="center" wrapText="1"/>
    </xf>
    <xf numFmtId="168" fontId="24" fillId="0" borderId="13" xfId="0" applyNumberFormat="1" applyFont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168" fontId="24" fillId="0" borderId="13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 applyProtection="1">
      <alignment horizontal="center" vertical="center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49" fontId="24" fillId="0" borderId="13" xfId="0" applyNumberFormat="1" applyFont="1" applyFill="1" applyBorder="1" applyAlignment="1" applyProtection="1">
      <alignment horizontal="left" vertical="center"/>
      <protection/>
    </xf>
    <xf numFmtId="49" fontId="24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3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 wrapText="1"/>
    </xf>
    <xf numFmtId="0" fontId="1" fillId="0" borderId="13" xfId="149" applyFont="1" applyBorder="1" applyAlignment="1">
      <alignment horizontal="justify" vertical="top" wrapText="1"/>
      <protection/>
    </xf>
    <xf numFmtId="0" fontId="24" fillId="0" borderId="13" xfId="15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56" fillId="0" borderId="0" xfId="0" applyFont="1" applyAlignment="1">
      <alignment horizontal="center"/>
    </xf>
    <xf numFmtId="0" fontId="49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Fill="1" applyAlignment="1" applyProtection="1">
      <alignment/>
      <protection/>
    </xf>
    <xf numFmtId="0" fontId="53" fillId="0" borderId="0" xfId="0" applyFont="1" applyFill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49" fillId="0" borderId="0" xfId="0" applyFont="1" applyAlignment="1">
      <alignment horizontal="center"/>
    </xf>
    <xf numFmtId="204" fontId="24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 wrapText="1"/>
    </xf>
    <xf numFmtId="0" fontId="24" fillId="0" borderId="13" xfId="0" applyFont="1" applyBorder="1" applyAlignment="1">
      <alignment horizontal="center"/>
    </xf>
    <xf numFmtId="0" fontId="57" fillId="0" borderId="13" xfId="0" applyFont="1" applyBorder="1" applyAlignment="1">
      <alignment horizontal="center" vertical="center" wrapText="1"/>
    </xf>
    <xf numFmtId="4" fontId="57" fillId="0" borderId="13" xfId="0" applyNumberFormat="1" applyFont="1" applyBorder="1" applyAlignment="1">
      <alignment horizontal="center" vertical="center" wrapText="1"/>
    </xf>
    <xf numFmtId="0" fontId="60" fillId="0" borderId="0" xfId="0" applyFont="1" applyAlignment="1">
      <alignment/>
    </xf>
    <xf numFmtId="173" fontId="24" fillId="0" borderId="13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Alignment="1" applyProtection="1">
      <alignment/>
      <protection/>
    </xf>
    <xf numFmtId="0" fontId="1" fillId="0" borderId="0" xfId="149" applyFont="1" applyBorder="1" applyAlignment="1">
      <alignment horizontal="justify" vertical="top" wrapText="1"/>
      <protection/>
    </xf>
    <xf numFmtId="1" fontId="24" fillId="0" borderId="13" xfId="0" applyNumberFormat="1" applyFont="1" applyBorder="1" applyAlignment="1">
      <alignment horizontal="center"/>
    </xf>
    <xf numFmtId="49" fontId="57" fillId="0" borderId="13" xfId="0" applyNumberFormat="1" applyFont="1" applyFill="1" applyBorder="1" applyAlignment="1" applyProtection="1">
      <alignment horizontal="center" vertical="center"/>
      <protection/>
    </xf>
    <xf numFmtId="204" fontId="57" fillId="0" borderId="13" xfId="0" applyNumberFormat="1" applyFont="1" applyBorder="1" applyAlignment="1">
      <alignment horizontal="center" wrapText="1"/>
    </xf>
    <xf numFmtId="202" fontId="57" fillId="0" borderId="13" xfId="0" applyNumberFormat="1" applyFont="1" applyBorder="1" applyAlignment="1">
      <alignment horizontal="center"/>
    </xf>
    <xf numFmtId="0" fontId="1" fillId="0" borderId="19" xfId="149" applyFont="1" applyBorder="1" applyAlignment="1">
      <alignment horizontal="justify" vertical="top" wrapText="1"/>
      <protection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 wrapText="1"/>
    </xf>
    <xf numFmtId="0" fontId="1" fillId="0" borderId="21" xfId="0" applyFont="1" applyBorder="1" applyAlignment="1">
      <alignment horizontal="left" indent="2"/>
    </xf>
    <xf numFmtId="0" fontId="62" fillId="0" borderId="22" xfId="0" applyFont="1" applyBorder="1" applyAlignment="1">
      <alignment horizontal="left"/>
    </xf>
    <xf numFmtId="0" fontId="1" fillId="0" borderId="21" xfId="0" applyFont="1" applyFill="1" applyBorder="1" applyAlignment="1" applyProtection="1">
      <alignment/>
      <protection/>
    </xf>
    <xf numFmtId="0" fontId="62" fillId="0" borderId="21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  <xf numFmtId="0" fontId="62" fillId="0" borderId="0" xfId="0" applyFont="1" applyFill="1" applyBorder="1" applyAlignment="1" applyProtection="1">
      <alignment horizontal="center" wrapText="1"/>
      <protection/>
    </xf>
    <xf numFmtId="0" fontId="62" fillId="0" borderId="0" xfId="0" applyFont="1" applyFill="1" applyAlignment="1" applyProtection="1">
      <alignment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right" vertical="top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top"/>
      <protection/>
    </xf>
    <xf numFmtId="0" fontId="1" fillId="0" borderId="21" xfId="0" applyFont="1" applyFill="1" applyBorder="1" applyAlignment="1" applyProtection="1">
      <alignment horizontal="right" vertical="top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9" fontId="1" fillId="0" borderId="13" xfId="0" applyNumberFormat="1" applyFont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top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149" applyFont="1" applyBorder="1" applyAlignment="1">
      <alignment horizontal="justify" vertical="top" wrapText="1"/>
      <protection/>
    </xf>
    <xf numFmtId="0" fontId="1" fillId="0" borderId="29" xfId="149" applyFont="1" applyBorder="1" applyAlignment="1">
      <alignment horizontal="justify" vertical="top" wrapText="1"/>
      <protection/>
    </xf>
    <xf numFmtId="0" fontId="1" fillId="0" borderId="30" xfId="149" applyFont="1" applyBorder="1" applyAlignment="1">
      <alignment horizontal="justify" vertical="top" wrapText="1"/>
      <protection/>
    </xf>
    <xf numFmtId="0" fontId="1" fillId="0" borderId="31" xfId="149" applyFont="1" applyBorder="1" applyAlignment="1">
      <alignment horizontal="justify" vertical="top" wrapText="1"/>
      <protection/>
    </xf>
    <xf numFmtId="202" fontId="24" fillId="0" borderId="13" xfId="0" applyNumberFormat="1" applyFont="1" applyBorder="1" applyAlignment="1">
      <alignment horizontal="center"/>
    </xf>
    <xf numFmtId="198" fontId="24" fillId="0" borderId="13" xfId="0" applyNumberFormat="1" applyFont="1" applyBorder="1" applyAlignment="1">
      <alignment horizontal="center"/>
    </xf>
    <xf numFmtId="172" fontId="24" fillId="0" borderId="13" xfId="0" applyNumberFormat="1" applyFont="1" applyBorder="1" applyAlignment="1">
      <alignment horizontal="center"/>
    </xf>
    <xf numFmtId="198" fontId="57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3" xfId="0" applyFont="1" applyBorder="1" applyAlignment="1">
      <alignment vertical="center" wrapText="1"/>
    </xf>
    <xf numFmtId="0" fontId="24" fillId="0" borderId="0" xfId="0" applyFont="1" applyAlignment="1">
      <alignment horizontal="right"/>
    </xf>
    <xf numFmtId="0" fontId="24" fillId="0" borderId="13" xfId="0" applyFont="1" applyFill="1" applyBorder="1" applyAlignment="1" applyProtection="1">
      <alignment vertical="center" wrapText="1"/>
      <protection/>
    </xf>
    <xf numFmtId="0" fontId="57" fillId="0" borderId="13" xfId="0" applyFont="1" applyFill="1" applyBorder="1" applyAlignment="1" applyProtection="1">
      <alignment vertical="center" wrapText="1"/>
      <protection/>
    </xf>
    <xf numFmtId="0" fontId="24" fillId="0" borderId="13" xfId="0" applyFont="1" applyFill="1" applyBorder="1" applyAlignment="1" applyProtection="1">
      <alignment horizontal="left" vertical="center" wrapText="1"/>
      <protection/>
    </xf>
    <xf numFmtId="0" fontId="24" fillId="0" borderId="17" xfId="0" applyFont="1" applyFill="1" applyBorder="1" applyAlignment="1" applyProtection="1">
      <alignment horizontal="left" vertical="center" wrapText="1"/>
      <protection/>
    </xf>
    <xf numFmtId="0" fontId="24" fillId="0" borderId="23" xfId="0" applyFont="1" applyFill="1" applyBorder="1" applyAlignment="1" applyProtection="1">
      <alignment horizontal="left" vertical="center" wrapText="1"/>
      <protection/>
    </xf>
    <xf numFmtId="0" fontId="49" fillId="0" borderId="0" xfId="149" applyFont="1" applyAlignment="1">
      <alignment horizontal="right"/>
      <protection/>
    </xf>
    <xf numFmtId="0" fontId="1" fillId="0" borderId="0" xfId="149" applyFont="1" applyAlignment="1">
      <alignment horizontal="left" vertical="top" wrapText="1"/>
      <protection/>
    </xf>
    <xf numFmtId="0" fontId="1" fillId="0" borderId="20" xfId="149" applyFont="1" applyBorder="1" applyAlignment="1">
      <alignment horizontal="center" vertical="center" wrapText="1"/>
      <protection/>
    </xf>
    <xf numFmtId="0" fontId="1" fillId="0" borderId="21" xfId="149" applyFont="1" applyBorder="1" applyAlignment="1">
      <alignment horizontal="center" vertical="center" wrapText="1"/>
      <protection/>
    </xf>
    <xf numFmtId="0" fontId="1" fillId="0" borderId="22" xfId="149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0" fontId="61" fillId="4" borderId="0" xfId="0" applyFont="1" applyFill="1" applyBorder="1" applyAlignment="1">
      <alignment horizontal="center"/>
    </xf>
    <xf numFmtId="0" fontId="1" fillId="0" borderId="19" xfId="0" applyFont="1" applyBorder="1" applyAlignment="1">
      <alignment horizontal="justify" wrapText="1"/>
    </xf>
    <xf numFmtId="0" fontId="1" fillId="0" borderId="33" xfId="0" applyFont="1" applyBorder="1" applyAlignment="1">
      <alignment horizontal="justify" wrapText="1"/>
    </xf>
    <xf numFmtId="0" fontId="1" fillId="0" borderId="34" xfId="0" applyFont="1" applyBorder="1" applyAlignment="1">
      <alignment horizontal="justify" wrapText="1"/>
    </xf>
    <xf numFmtId="0" fontId="1" fillId="0" borderId="19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50" fillId="0" borderId="0" xfId="0" applyFont="1" applyAlignment="1">
      <alignment horizontal="left" wrapText="1"/>
    </xf>
    <xf numFmtId="0" fontId="5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53" fillId="0" borderId="0" xfId="0" applyFont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</cellXfs>
  <cellStyles count="1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ЖКУ_проект3" xfId="151"/>
    <cellStyle name="Followed Hyperlink" xfId="152"/>
    <cellStyle name="Плохой" xfId="153"/>
    <cellStyle name="Поле ввода" xfId="154"/>
    <cellStyle name="Пояснение" xfId="155"/>
    <cellStyle name="Примечание" xfId="156"/>
    <cellStyle name="Примечание 2" xfId="157"/>
    <cellStyle name="Примечание 3" xfId="158"/>
    <cellStyle name="Примечание 4" xfId="159"/>
    <cellStyle name="Примечание 5" xfId="160"/>
    <cellStyle name="Percent" xfId="161"/>
    <cellStyle name="Связанная ячейка" xfId="162"/>
    <cellStyle name="Стиль 1" xfId="163"/>
    <cellStyle name="ТЕКСТ" xfId="164"/>
    <cellStyle name="Текст предупреждения" xfId="165"/>
    <cellStyle name="Текстовый" xfId="166"/>
    <cellStyle name="Тысячи [0]_3Com" xfId="167"/>
    <cellStyle name="Тысячи_3Com" xfId="168"/>
    <cellStyle name="ФИКСИРОВАННЫЙ" xfId="169"/>
    <cellStyle name="Comma" xfId="170"/>
    <cellStyle name="Comma [0]" xfId="171"/>
    <cellStyle name="Финансовый 2" xfId="172"/>
    <cellStyle name="Формула" xfId="173"/>
    <cellStyle name="ФормулаВБ" xfId="174"/>
    <cellStyle name="ФормулаНаКонтроль" xfId="175"/>
    <cellStyle name="Хороший" xfId="176"/>
    <cellStyle name="Џђћ–…ќ’ќ›‰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656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00.656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Rar$DI49.1672\JKH.OPEN.INFO.HV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82;%20&#1091;&#1090;&#1074;&#1077;&#1088;&#1078;&#1076;&#1077;&#1085;&#1080;&#1102;\JKH.OPEN.INFO.WARM(v0.5)%20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93;&#1086;&#1083;&#1086;&#1076;&#1085;&#1072;&#1103;%20&#1074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F61"/>
  <sheetViews>
    <sheetView view="pageBreakPreview" zoomScaleSheetLayoutView="100" zoomScalePageLayoutView="0" workbookViewId="0" topLeftCell="A1">
      <selection activeCell="F43" sqref="F43"/>
    </sheetView>
  </sheetViews>
  <sheetFormatPr defaultColWidth="9.00390625" defaultRowHeight="12.75"/>
  <cols>
    <col min="1" max="1" width="6.75390625" style="19" customWidth="1"/>
    <col min="2" max="2" width="11.75390625" style="3" customWidth="1"/>
    <col min="3" max="3" width="53.875" style="8" customWidth="1"/>
    <col min="4" max="4" width="12.375" style="19" customWidth="1"/>
    <col min="5" max="5" width="12.375" style="22" hidden="1" customWidth="1"/>
    <col min="6" max="6" width="16.375" style="41" customWidth="1"/>
    <col min="7" max="16384" width="9.125" style="36" customWidth="1"/>
  </cols>
  <sheetData>
    <row r="1" spans="1:6" ht="15.75" customHeight="1">
      <c r="A1" s="104" t="s">
        <v>43</v>
      </c>
      <c r="B1" s="104"/>
      <c r="C1" s="104"/>
      <c r="D1" s="104"/>
      <c r="E1" s="104"/>
      <c r="F1" s="104"/>
    </row>
    <row r="2" ht="15"/>
    <row r="3" spans="1:5" ht="41.25" customHeight="1">
      <c r="A3" s="96" t="s">
        <v>42</v>
      </c>
      <c r="B3" s="96"/>
      <c r="C3" s="96"/>
      <c r="D3" s="96"/>
      <c r="E3" s="96"/>
    </row>
    <row r="4" spans="1:5" ht="14.25" customHeight="1">
      <c r="A4" s="97"/>
      <c r="B4" s="98"/>
      <c r="C4" s="98"/>
      <c r="D4" s="98"/>
      <c r="E4" s="99"/>
    </row>
    <row r="5" spans="1:6" ht="48" customHeight="1">
      <c r="A5" s="2" t="s">
        <v>34</v>
      </c>
      <c r="B5" s="100" t="s">
        <v>35</v>
      </c>
      <c r="C5" s="100"/>
      <c r="D5" s="2" t="s">
        <v>36</v>
      </c>
      <c r="E5" s="2" t="s">
        <v>75</v>
      </c>
      <c r="F5" s="2" t="s">
        <v>156</v>
      </c>
    </row>
    <row r="6" spans="1:6" s="37" customFormat="1" ht="15.75" customHeight="1">
      <c r="A6" s="2">
        <v>1</v>
      </c>
      <c r="B6" s="100">
        <v>2</v>
      </c>
      <c r="C6" s="100"/>
      <c r="D6" s="2">
        <v>3</v>
      </c>
      <c r="E6" s="2">
        <v>4</v>
      </c>
      <c r="F6" s="2">
        <v>4</v>
      </c>
    </row>
    <row r="7" spans="1:6" s="6" customFormat="1" ht="63.75" customHeight="1">
      <c r="A7" s="15">
        <v>1</v>
      </c>
      <c r="B7" s="108" t="s">
        <v>115</v>
      </c>
      <c r="C7" s="109"/>
      <c r="D7" s="16" t="s">
        <v>116</v>
      </c>
      <c r="E7" s="24" t="s">
        <v>37</v>
      </c>
      <c r="F7" s="24" t="s">
        <v>159</v>
      </c>
    </row>
    <row r="8" spans="1:6" s="47" customFormat="1" ht="21" customHeight="1">
      <c r="A8" s="45" t="s">
        <v>52</v>
      </c>
      <c r="B8" s="101" t="s">
        <v>1</v>
      </c>
      <c r="C8" s="101"/>
      <c r="D8" s="45" t="s">
        <v>2</v>
      </c>
      <c r="E8" s="46">
        <f>(100876.42*1419.11+81804.52*1630.5783)/1000</f>
        <v>276543.41154011595</v>
      </c>
      <c r="F8" s="55">
        <v>202105.14637</v>
      </c>
    </row>
    <row r="9" spans="1:6" ht="31.5" customHeight="1">
      <c r="A9" s="2" t="s">
        <v>53</v>
      </c>
      <c r="B9" s="102" t="s">
        <v>3</v>
      </c>
      <c r="C9" s="102"/>
      <c r="D9" s="2" t="s">
        <v>2</v>
      </c>
      <c r="E9" s="10">
        <f>E10+E27+E33+E38+E39+E40+E41+E42</f>
        <v>276543.41</v>
      </c>
      <c r="F9" s="92">
        <v>230696.59839</v>
      </c>
    </row>
    <row r="10" spans="1:6" ht="21.75" customHeight="1">
      <c r="A10" s="2" t="s">
        <v>54</v>
      </c>
      <c r="B10" s="102" t="s">
        <v>44</v>
      </c>
      <c r="C10" s="102"/>
      <c r="D10" s="2" t="s">
        <v>2</v>
      </c>
      <c r="E10" s="10">
        <v>258393.24</v>
      </c>
      <c r="F10" s="42" t="s">
        <v>157</v>
      </c>
    </row>
    <row r="11" spans="1:6" ht="21" customHeight="1">
      <c r="A11" s="2" t="s">
        <v>55</v>
      </c>
      <c r="B11" s="102" t="s">
        <v>4</v>
      </c>
      <c r="C11" s="102"/>
      <c r="D11" s="2" t="s">
        <v>2</v>
      </c>
      <c r="E11" s="10"/>
      <c r="F11" s="92">
        <v>135908.11565</v>
      </c>
    </row>
    <row r="12" spans="1:6" ht="18" customHeight="1">
      <c r="A12" s="100" t="s">
        <v>56</v>
      </c>
      <c r="B12" s="103" t="s">
        <v>5</v>
      </c>
      <c r="C12" s="4" t="s">
        <v>6</v>
      </c>
      <c r="D12" s="2" t="s">
        <v>2</v>
      </c>
      <c r="E12" s="10"/>
      <c r="F12" s="92">
        <v>135908.11565</v>
      </c>
    </row>
    <row r="13" spans="1:6" ht="18" customHeight="1">
      <c r="A13" s="100"/>
      <c r="B13" s="103"/>
      <c r="C13" s="4" t="s">
        <v>7</v>
      </c>
      <c r="D13" s="2" t="s">
        <v>8</v>
      </c>
      <c r="E13" s="10"/>
      <c r="F13" s="93">
        <v>12.827</v>
      </c>
    </row>
    <row r="14" spans="1:6" ht="37.5" customHeight="1">
      <c r="A14" s="100"/>
      <c r="B14" s="103"/>
      <c r="C14" s="4" t="s">
        <v>9</v>
      </c>
      <c r="D14" s="2" t="s">
        <v>2</v>
      </c>
      <c r="E14" s="10"/>
      <c r="F14" s="92">
        <v>10595.471712</v>
      </c>
    </row>
    <row r="15" spans="1:6" ht="71.25" customHeight="1">
      <c r="A15" s="100"/>
      <c r="B15" s="103"/>
      <c r="C15" s="4" t="s">
        <v>10</v>
      </c>
      <c r="D15" s="2" t="s">
        <v>0</v>
      </c>
      <c r="E15" s="10"/>
      <c r="F15" s="43" t="s">
        <v>160</v>
      </c>
    </row>
    <row r="16" spans="1:6" ht="18.75" customHeight="1">
      <c r="A16" s="100" t="s">
        <v>57</v>
      </c>
      <c r="B16" s="103" t="s">
        <v>11</v>
      </c>
      <c r="C16" s="4" t="s">
        <v>6</v>
      </c>
      <c r="D16" s="2" t="s">
        <v>2</v>
      </c>
      <c r="E16" s="10"/>
      <c r="F16" s="44"/>
    </row>
    <row r="17" spans="1:6" ht="18.75" customHeight="1">
      <c r="A17" s="100"/>
      <c r="B17" s="103"/>
      <c r="C17" s="4" t="s">
        <v>7</v>
      </c>
      <c r="D17" s="2" t="s">
        <v>12</v>
      </c>
      <c r="E17" s="10"/>
      <c r="F17" s="44"/>
    </row>
    <row r="18" spans="1:6" ht="27" customHeight="1">
      <c r="A18" s="100"/>
      <c r="B18" s="103"/>
      <c r="C18" s="4" t="s">
        <v>9</v>
      </c>
      <c r="D18" s="2" t="s">
        <v>2</v>
      </c>
      <c r="E18" s="10"/>
      <c r="F18" s="44"/>
    </row>
    <row r="19" spans="1:6" ht="18.75" customHeight="1">
      <c r="A19" s="100"/>
      <c r="B19" s="103"/>
      <c r="C19" s="4" t="s">
        <v>10</v>
      </c>
      <c r="D19" s="2" t="s">
        <v>0</v>
      </c>
      <c r="E19" s="10"/>
      <c r="F19" s="44"/>
    </row>
    <row r="20" spans="1:6" ht="18.75" customHeight="1">
      <c r="A20" s="100" t="s">
        <v>58</v>
      </c>
      <c r="B20" s="103" t="s">
        <v>13</v>
      </c>
      <c r="C20" s="4" t="s">
        <v>6</v>
      </c>
      <c r="D20" s="2" t="s">
        <v>2</v>
      </c>
      <c r="E20" s="10"/>
      <c r="F20" s="44"/>
    </row>
    <row r="21" spans="1:6" ht="18.75" customHeight="1">
      <c r="A21" s="100"/>
      <c r="B21" s="103"/>
      <c r="C21" s="4" t="s">
        <v>7</v>
      </c>
      <c r="D21" s="2" t="s">
        <v>14</v>
      </c>
      <c r="E21" s="10"/>
      <c r="F21" s="44"/>
    </row>
    <row r="22" spans="1:6" ht="32.25" customHeight="1">
      <c r="A22" s="100"/>
      <c r="B22" s="103"/>
      <c r="C22" s="4" t="s">
        <v>9</v>
      </c>
      <c r="D22" s="2" t="s">
        <v>2</v>
      </c>
      <c r="E22" s="10"/>
      <c r="F22" s="44"/>
    </row>
    <row r="23" spans="1:6" ht="33.75" customHeight="1">
      <c r="A23" s="100"/>
      <c r="B23" s="103"/>
      <c r="C23" s="4" t="s">
        <v>10</v>
      </c>
      <c r="D23" s="2" t="s">
        <v>0</v>
      </c>
      <c r="E23" s="10"/>
      <c r="F23" s="48"/>
    </row>
    <row r="24" spans="1:6" ht="36" customHeight="1">
      <c r="A24" s="2" t="s">
        <v>59</v>
      </c>
      <c r="B24" s="102" t="s">
        <v>45</v>
      </c>
      <c r="C24" s="102"/>
      <c r="D24" s="2" t="s">
        <v>2</v>
      </c>
      <c r="E24" s="10"/>
      <c r="F24" s="92">
        <f>4749.73125-90.44796</f>
        <v>4659.283289999999</v>
      </c>
    </row>
    <row r="25" spans="1:6" ht="21" customHeight="1">
      <c r="A25" s="2" t="s">
        <v>60</v>
      </c>
      <c r="B25" s="102" t="s">
        <v>15</v>
      </c>
      <c r="C25" s="102"/>
      <c r="D25" s="2" t="s">
        <v>16</v>
      </c>
      <c r="E25" s="10"/>
      <c r="F25" s="93">
        <f>F24/F26</f>
        <v>1.7220594601067543</v>
      </c>
    </row>
    <row r="26" spans="1:6" ht="20.25" customHeight="1">
      <c r="A26" s="2" t="s">
        <v>61</v>
      </c>
      <c r="B26" s="102" t="s">
        <v>17</v>
      </c>
      <c r="C26" s="102"/>
      <c r="D26" s="2" t="s">
        <v>18</v>
      </c>
      <c r="E26" s="10"/>
      <c r="F26" s="93">
        <f>(2152282+553364)/1000</f>
        <v>2705.646</v>
      </c>
    </row>
    <row r="27" spans="1:6" ht="30" customHeight="1">
      <c r="A27" s="2" t="s">
        <v>62</v>
      </c>
      <c r="B27" s="102" t="s">
        <v>19</v>
      </c>
      <c r="C27" s="102"/>
      <c r="D27" s="2" t="s">
        <v>2</v>
      </c>
      <c r="E27" s="10">
        <v>575.16</v>
      </c>
      <c r="F27" s="92">
        <v>5124.1934</v>
      </c>
    </row>
    <row r="28" spans="1:6" ht="21" customHeight="1">
      <c r="A28" s="2" t="s">
        <v>63</v>
      </c>
      <c r="B28" s="102" t="s">
        <v>20</v>
      </c>
      <c r="C28" s="102"/>
      <c r="D28" s="2" t="s">
        <v>2</v>
      </c>
      <c r="E28" s="10"/>
      <c r="F28" s="42" t="s">
        <v>157</v>
      </c>
    </row>
    <row r="29" spans="1:6" ht="21" customHeight="1">
      <c r="A29" s="2" t="s">
        <v>64</v>
      </c>
      <c r="B29" s="102" t="s">
        <v>46</v>
      </c>
      <c r="C29" s="102"/>
      <c r="D29" s="2" t="s">
        <v>2</v>
      </c>
      <c r="E29" s="10"/>
      <c r="F29" s="92">
        <v>21139.13165</v>
      </c>
    </row>
    <row r="30" spans="1:6" ht="36.75" customHeight="1">
      <c r="A30" s="2" t="s">
        <v>65</v>
      </c>
      <c r="B30" s="102" t="s">
        <v>47</v>
      </c>
      <c r="C30" s="102"/>
      <c r="D30" s="2" t="s">
        <v>2</v>
      </c>
      <c r="E30" s="10"/>
      <c r="F30" s="92">
        <v>6298.2763</v>
      </c>
    </row>
    <row r="31" spans="1:6" ht="36" customHeight="1">
      <c r="A31" s="2" t="s">
        <v>66</v>
      </c>
      <c r="B31" s="102" t="s">
        <v>48</v>
      </c>
      <c r="C31" s="102"/>
      <c r="D31" s="2" t="s">
        <v>2</v>
      </c>
      <c r="E31" s="10"/>
      <c r="F31" s="92"/>
    </row>
    <row r="32" spans="1:6" ht="30.75" customHeight="1">
      <c r="A32" s="2" t="s">
        <v>67</v>
      </c>
      <c r="B32" s="102" t="s">
        <v>49</v>
      </c>
      <c r="C32" s="102"/>
      <c r="D32" s="2" t="s">
        <v>2</v>
      </c>
      <c r="E32" s="10"/>
      <c r="F32" s="92"/>
    </row>
    <row r="33" spans="1:6" ht="18" customHeight="1">
      <c r="A33" s="2" t="s">
        <v>71</v>
      </c>
      <c r="B33" s="102" t="s">
        <v>50</v>
      </c>
      <c r="C33" s="102"/>
      <c r="D33" s="2" t="s">
        <v>2</v>
      </c>
      <c r="E33" s="10">
        <v>1580.2</v>
      </c>
      <c r="F33" s="92">
        <v>1872.05516</v>
      </c>
    </row>
    <row r="34" spans="1:6" ht="28.5" customHeight="1">
      <c r="A34" s="2" t="s">
        <v>68</v>
      </c>
      <c r="B34" s="102" t="s">
        <v>51</v>
      </c>
      <c r="C34" s="102"/>
      <c r="D34" s="2" t="s">
        <v>2</v>
      </c>
      <c r="E34" s="10"/>
      <c r="F34" s="44"/>
    </row>
    <row r="35" spans="1:6" s="1" customFormat="1" ht="23.25" customHeight="1">
      <c r="A35" s="17" t="s">
        <v>72</v>
      </c>
      <c r="B35" s="105" t="s">
        <v>113</v>
      </c>
      <c r="C35" s="105"/>
      <c r="D35" s="4" t="s">
        <v>2</v>
      </c>
      <c r="E35" s="10"/>
      <c r="F35" s="92">
        <f>4749.48204+90.44796+5713.14281</f>
        <v>10553.072810000001</v>
      </c>
    </row>
    <row r="36" spans="1:6" s="1" customFormat="1" ht="18.75" customHeight="1">
      <c r="A36" s="17" t="s">
        <v>69</v>
      </c>
      <c r="B36" s="105" t="s">
        <v>70</v>
      </c>
      <c r="C36" s="105"/>
      <c r="D36" s="4" t="s">
        <v>2</v>
      </c>
      <c r="E36" s="10"/>
      <c r="F36" s="92"/>
    </row>
    <row r="37" spans="1:6" ht="25.5" customHeight="1">
      <c r="A37" s="18" t="s">
        <v>73</v>
      </c>
      <c r="B37" s="105" t="s">
        <v>112</v>
      </c>
      <c r="C37" s="105"/>
      <c r="D37" s="2" t="s">
        <v>2</v>
      </c>
      <c r="E37" s="10"/>
      <c r="F37" s="92">
        <v>30295.25791</v>
      </c>
    </row>
    <row r="38" spans="1:6" ht="25.5" customHeight="1">
      <c r="A38" s="18" t="s">
        <v>74</v>
      </c>
      <c r="B38" s="105" t="s">
        <v>70</v>
      </c>
      <c r="C38" s="105"/>
      <c r="D38" s="2" t="s">
        <v>2</v>
      </c>
      <c r="E38" s="10">
        <v>5368</v>
      </c>
      <c r="F38" s="92"/>
    </row>
    <row r="39" spans="1:6" ht="33" customHeight="1">
      <c r="A39" s="18" t="s">
        <v>76</v>
      </c>
      <c r="B39" s="105" t="s">
        <v>77</v>
      </c>
      <c r="C39" s="105"/>
      <c r="D39" s="2" t="s">
        <v>2</v>
      </c>
      <c r="E39" s="10"/>
      <c r="F39" s="92">
        <f>1948.92117+1525.78486</f>
        <v>3474.7060300000003</v>
      </c>
    </row>
    <row r="40" spans="1:6" ht="33" customHeight="1">
      <c r="A40" s="18" t="s">
        <v>78</v>
      </c>
      <c r="B40" s="105" t="s">
        <v>79</v>
      </c>
      <c r="C40" s="105"/>
      <c r="D40" s="2" t="s">
        <v>2</v>
      </c>
      <c r="E40" s="10"/>
      <c r="F40" s="92">
        <f>F9-F11-F24-F27-F29-F30-F33-F35-F37-F39</f>
        <v>11372.506190000015</v>
      </c>
    </row>
    <row r="41" spans="1:6" ht="30" customHeight="1">
      <c r="A41" s="18" t="s">
        <v>80</v>
      </c>
      <c r="B41" s="105" t="s">
        <v>21</v>
      </c>
      <c r="C41" s="105"/>
      <c r="D41" s="2" t="s">
        <v>2</v>
      </c>
      <c r="E41" s="10">
        <v>1299.2</v>
      </c>
      <c r="F41" s="92" t="s">
        <v>184</v>
      </c>
    </row>
    <row r="42" spans="1:6" ht="51" customHeight="1">
      <c r="A42" s="18" t="s">
        <v>81</v>
      </c>
      <c r="B42" s="105" t="s">
        <v>22</v>
      </c>
      <c r="C42" s="105"/>
      <c r="D42" s="2" t="s">
        <v>2</v>
      </c>
      <c r="E42" s="10">
        <v>9327.61</v>
      </c>
      <c r="F42" s="92" t="s">
        <v>184</v>
      </c>
    </row>
    <row r="43" spans="1:6" s="47" customFormat="1" ht="63.75" customHeight="1">
      <c r="A43" s="53" t="s">
        <v>82</v>
      </c>
      <c r="B43" s="106" t="s">
        <v>23</v>
      </c>
      <c r="C43" s="106"/>
      <c r="D43" s="45" t="s">
        <v>2</v>
      </c>
      <c r="E43" s="46">
        <f>E8-E9</f>
        <v>0.001540115976240486</v>
      </c>
      <c r="F43" s="54" t="s">
        <v>168</v>
      </c>
    </row>
    <row r="44" spans="1:6" s="47" customFormat="1" ht="30" customHeight="1">
      <c r="A44" s="53" t="s">
        <v>83</v>
      </c>
      <c r="B44" s="106" t="s">
        <v>84</v>
      </c>
      <c r="C44" s="106"/>
      <c r="D44" s="45" t="s">
        <v>2</v>
      </c>
      <c r="E44" s="46"/>
      <c r="F44" s="55">
        <v>17029.8</v>
      </c>
    </row>
    <row r="45" spans="1:6" s="47" customFormat="1" ht="30" customHeight="1">
      <c r="A45" s="53" t="s">
        <v>166</v>
      </c>
      <c r="B45" s="106" t="s">
        <v>167</v>
      </c>
      <c r="C45" s="106"/>
      <c r="D45" s="45" t="s">
        <v>2</v>
      </c>
      <c r="E45" s="46"/>
      <c r="F45" s="55">
        <v>5212.4</v>
      </c>
    </row>
    <row r="46" spans="1:6" ht="30" customHeight="1">
      <c r="A46" s="18" t="s">
        <v>85</v>
      </c>
      <c r="B46" s="105" t="s">
        <v>161</v>
      </c>
      <c r="C46" s="105"/>
      <c r="D46" s="2" t="s">
        <v>2</v>
      </c>
      <c r="E46" s="10"/>
      <c r="F46" s="92">
        <f>F8-F9</f>
        <v>-28591.452019999997</v>
      </c>
    </row>
    <row r="47" spans="1:6" ht="64.5" customHeight="1">
      <c r="A47" s="18" t="s">
        <v>86</v>
      </c>
      <c r="B47" s="105" t="s">
        <v>87</v>
      </c>
      <c r="C47" s="105"/>
      <c r="D47" s="2" t="s">
        <v>2</v>
      </c>
      <c r="E47" s="13"/>
      <c r="F47" s="42" t="s">
        <v>157</v>
      </c>
    </row>
    <row r="48" spans="1:6" ht="21.75" customHeight="1">
      <c r="A48" s="18" t="s">
        <v>88</v>
      </c>
      <c r="B48" s="105" t="s">
        <v>24</v>
      </c>
      <c r="C48" s="105"/>
      <c r="D48" s="21" t="s">
        <v>25</v>
      </c>
      <c r="E48" s="10"/>
      <c r="F48" s="52">
        <v>175</v>
      </c>
    </row>
    <row r="49" spans="1:6" ht="21.75" customHeight="1">
      <c r="A49" s="18" t="s">
        <v>89</v>
      </c>
      <c r="B49" s="105" t="s">
        <v>26</v>
      </c>
      <c r="C49" s="105"/>
      <c r="D49" s="21" t="s">
        <v>25</v>
      </c>
      <c r="E49" s="12">
        <v>27.679</v>
      </c>
      <c r="F49" s="94">
        <v>48.4</v>
      </c>
    </row>
    <row r="50" spans="1:6" ht="40.5" customHeight="1">
      <c r="A50" s="18" t="s">
        <v>90</v>
      </c>
      <c r="B50" s="105" t="s">
        <v>91</v>
      </c>
      <c r="C50" s="105"/>
      <c r="D50" s="21" t="s">
        <v>27</v>
      </c>
      <c r="E50" s="10"/>
      <c r="F50" s="93">
        <v>113.204</v>
      </c>
    </row>
    <row r="51" spans="1:6" ht="39" customHeight="1">
      <c r="A51" s="18" t="s">
        <v>92</v>
      </c>
      <c r="B51" s="105" t="s">
        <v>93</v>
      </c>
      <c r="C51" s="105"/>
      <c r="D51" s="21" t="s">
        <v>27</v>
      </c>
      <c r="E51" s="14">
        <v>199.737</v>
      </c>
      <c r="F51" s="42" t="s">
        <v>157</v>
      </c>
    </row>
    <row r="52" spans="1:6" ht="26.25" customHeight="1">
      <c r="A52" s="18" t="s">
        <v>94</v>
      </c>
      <c r="B52" s="107" t="s">
        <v>95</v>
      </c>
      <c r="C52" s="107"/>
      <c r="D52" s="21" t="s">
        <v>27</v>
      </c>
      <c r="E52" s="14">
        <v>182.681</v>
      </c>
      <c r="F52" s="93">
        <v>86.24981</v>
      </c>
    </row>
    <row r="53" spans="1:6" ht="21" customHeight="1">
      <c r="A53" s="18" t="s">
        <v>96</v>
      </c>
      <c r="B53" s="105" t="s">
        <v>28</v>
      </c>
      <c r="C53" s="105"/>
      <c r="D53" s="21" t="s">
        <v>27</v>
      </c>
      <c r="E53" s="14">
        <v>15.011</v>
      </c>
      <c r="F53" s="93">
        <f>52588.62/1000</f>
        <v>52.588620000000006</v>
      </c>
    </row>
    <row r="54" spans="1:6" ht="21" customHeight="1">
      <c r="A54" s="18" t="s">
        <v>97</v>
      </c>
      <c r="B54" s="105" t="s">
        <v>29</v>
      </c>
      <c r="C54" s="105"/>
      <c r="D54" s="21" t="s">
        <v>27</v>
      </c>
      <c r="E54" s="14">
        <f>SUM(E52-E53)</f>
        <v>167.67000000000002</v>
      </c>
      <c r="F54" s="93">
        <f>F52-F53</f>
        <v>33.66118999999999</v>
      </c>
    </row>
    <row r="55" spans="1:6" ht="33" customHeight="1">
      <c r="A55" s="18" t="s">
        <v>98</v>
      </c>
      <c r="B55" s="105" t="s">
        <v>99</v>
      </c>
      <c r="C55" s="105"/>
      <c r="D55" s="21" t="s">
        <v>100</v>
      </c>
      <c r="E55" s="2">
        <v>0.0124</v>
      </c>
      <c r="F55" s="93" t="s">
        <v>157</v>
      </c>
    </row>
    <row r="56" spans="1:6" ht="21" customHeight="1">
      <c r="A56" s="18" t="s">
        <v>101</v>
      </c>
      <c r="B56" s="107" t="s">
        <v>102</v>
      </c>
      <c r="C56" s="107"/>
      <c r="D56" s="21" t="s">
        <v>27</v>
      </c>
      <c r="E56" s="2"/>
      <c r="F56" s="93">
        <v>13.91519</v>
      </c>
    </row>
    <row r="57" spans="1:6" ht="30" customHeight="1">
      <c r="A57" s="18" t="s">
        <v>103</v>
      </c>
      <c r="B57" s="107" t="s">
        <v>30</v>
      </c>
      <c r="C57" s="107"/>
      <c r="D57" s="21" t="s">
        <v>31</v>
      </c>
      <c r="E57" s="9"/>
      <c r="F57" s="52">
        <v>80</v>
      </c>
    </row>
    <row r="58" spans="1:6" ht="40.5" customHeight="1">
      <c r="A58" s="18" t="s">
        <v>104</v>
      </c>
      <c r="B58" s="107" t="s">
        <v>105</v>
      </c>
      <c r="C58" s="107"/>
      <c r="D58" s="21" t="s">
        <v>31</v>
      </c>
      <c r="E58" s="20">
        <v>3</v>
      </c>
      <c r="F58" s="42"/>
    </row>
    <row r="59" spans="1:6" ht="35.25" customHeight="1">
      <c r="A59" s="18" t="s">
        <v>106</v>
      </c>
      <c r="B59" s="107" t="s">
        <v>32</v>
      </c>
      <c r="C59" s="107"/>
      <c r="D59" s="21" t="s">
        <v>107</v>
      </c>
      <c r="E59" s="11"/>
      <c r="F59" s="93">
        <f>(F13*1000)*1.37/F52</f>
        <v>203.74526042434184</v>
      </c>
    </row>
    <row r="60" spans="1:6" ht="35.25" customHeight="1">
      <c r="A60" s="18" t="s">
        <v>108</v>
      </c>
      <c r="B60" s="107" t="s">
        <v>33</v>
      </c>
      <c r="C60" s="107"/>
      <c r="D60" s="21" t="s">
        <v>109</v>
      </c>
      <c r="E60" s="11"/>
      <c r="F60" s="93">
        <f>(2152282+553364)/1000/F50</f>
        <v>23.900621886152436</v>
      </c>
    </row>
    <row r="61" spans="1:6" ht="35.25" customHeight="1">
      <c r="A61" s="18" t="s">
        <v>110</v>
      </c>
      <c r="B61" s="107" t="s">
        <v>114</v>
      </c>
      <c r="C61" s="107"/>
      <c r="D61" s="21" t="s">
        <v>111</v>
      </c>
      <c r="E61" s="12">
        <v>1.238</v>
      </c>
      <c r="F61" s="95">
        <f>151.498/F50</f>
        <v>1.338274265926999</v>
      </c>
    </row>
  </sheetData>
  <sheetProtection/>
  <mergeCells count="54">
    <mergeCell ref="B45:C45"/>
    <mergeCell ref="B48:C48"/>
    <mergeCell ref="B49:C49"/>
    <mergeCell ref="B50:C50"/>
    <mergeCell ref="B55:C55"/>
    <mergeCell ref="B56:C56"/>
    <mergeCell ref="B57:C57"/>
    <mergeCell ref="B58:C58"/>
    <mergeCell ref="B51:C51"/>
    <mergeCell ref="B52:C52"/>
    <mergeCell ref="B53:C53"/>
    <mergeCell ref="B54:C54"/>
    <mergeCell ref="B59:C59"/>
    <mergeCell ref="B60:C60"/>
    <mergeCell ref="B61:C61"/>
    <mergeCell ref="B7:C7"/>
    <mergeCell ref="B34:C34"/>
    <mergeCell ref="B35:C35"/>
    <mergeCell ref="B36:C36"/>
    <mergeCell ref="B37:C37"/>
    <mergeCell ref="B30:C30"/>
    <mergeCell ref="B33:C33"/>
    <mergeCell ref="A1:F1"/>
    <mergeCell ref="B47:C47"/>
    <mergeCell ref="B42:C42"/>
    <mergeCell ref="B43:C43"/>
    <mergeCell ref="B44:C44"/>
    <mergeCell ref="B46:C46"/>
    <mergeCell ref="B38:C38"/>
    <mergeCell ref="B39:C39"/>
    <mergeCell ref="B40:C40"/>
    <mergeCell ref="B41:C41"/>
    <mergeCell ref="A20:A23"/>
    <mergeCell ref="B20:B23"/>
    <mergeCell ref="B24:C24"/>
    <mergeCell ref="B25:C25"/>
    <mergeCell ref="B31:C31"/>
    <mergeCell ref="B32:C32"/>
    <mergeCell ref="B26:C26"/>
    <mergeCell ref="B27:C27"/>
    <mergeCell ref="B28:C28"/>
    <mergeCell ref="B29:C29"/>
    <mergeCell ref="B10:C10"/>
    <mergeCell ref="B11:C11"/>
    <mergeCell ref="A12:A15"/>
    <mergeCell ref="B12:B15"/>
    <mergeCell ref="A16:A19"/>
    <mergeCell ref="B16:B19"/>
    <mergeCell ref="A3:E3"/>
    <mergeCell ref="A4:E4"/>
    <mergeCell ref="B5:C5"/>
    <mergeCell ref="B6:C6"/>
    <mergeCell ref="B8:C8"/>
    <mergeCell ref="B9:C9"/>
  </mergeCells>
  <printOptions/>
  <pageMargins left="0.75" right="0.29" top="0.36" bottom="0.14" header="0.26" footer="0.22"/>
  <pageSetup horizontalDpi="600" verticalDpi="600" orientation="portrait" paperSize="9" scale="84" r:id="rId3"/>
  <headerFooter alignWithMargins="0">
    <oddFooter>&amp;C&amp;P</oddFooter>
  </headerFooter>
  <rowBreaks count="1" manualBreakCount="1">
    <brk id="36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1:N23"/>
  <sheetViews>
    <sheetView zoomScale="75" zoomScaleNormal="75" zoomScalePageLayoutView="0" workbookViewId="0" topLeftCell="B1">
      <selection activeCell="G8" sqref="G8"/>
    </sheetView>
  </sheetViews>
  <sheetFormatPr defaultColWidth="9.00390625" defaultRowHeight="12.75"/>
  <cols>
    <col min="1" max="1" width="0" style="40" hidden="1" customWidth="1"/>
    <col min="2" max="2" width="2.75390625" style="40" customWidth="1"/>
    <col min="3" max="3" width="6.875" style="40" customWidth="1"/>
    <col min="4" max="4" width="50.75390625" style="40" customWidth="1"/>
    <col min="5" max="5" width="95.125" style="40" customWidth="1"/>
    <col min="6" max="16384" width="9.125" style="40" customWidth="1"/>
  </cols>
  <sheetData>
    <row r="1" spans="2:14" s="39" customFormat="1" ht="20.25" customHeight="1">
      <c r="B1" s="110" t="s">
        <v>43</v>
      </c>
      <c r="C1" s="110"/>
      <c r="D1" s="110"/>
      <c r="E1" s="110"/>
      <c r="F1" s="38"/>
      <c r="G1" s="38"/>
      <c r="H1" s="38"/>
      <c r="I1" s="38"/>
      <c r="J1" s="38"/>
      <c r="K1" s="38"/>
      <c r="L1" s="38"/>
      <c r="M1" s="38"/>
      <c r="N1" s="38"/>
    </row>
    <row r="2" spans="2:10" s="50" customFormat="1" ht="36" customHeight="1">
      <c r="B2" s="64"/>
      <c r="C2" s="111" t="s">
        <v>155</v>
      </c>
      <c r="D2" s="111"/>
      <c r="E2" s="111"/>
      <c r="F2" s="65"/>
      <c r="G2" s="65"/>
      <c r="H2" s="65"/>
      <c r="I2" s="65"/>
      <c r="J2" s="65"/>
    </row>
    <row r="3" spans="2:10" s="50" customFormat="1" ht="12.75" customHeight="1">
      <c r="B3" s="64"/>
      <c r="C3" s="66"/>
      <c r="D3" s="66"/>
      <c r="E3" s="66"/>
      <c r="F3" s="67"/>
      <c r="G3" s="67"/>
      <c r="H3" s="67"/>
      <c r="I3" s="67"/>
      <c r="J3" s="67"/>
    </row>
    <row r="4" spans="2:10" s="50" customFormat="1" ht="30" customHeight="1">
      <c r="B4" s="64"/>
      <c r="C4" s="68" t="s">
        <v>38</v>
      </c>
      <c r="D4" s="68" t="s">
        <v>39</v>
      </c>
      <c r="E4" s="68" t="s">
        <v>156</v>
      </c>
      <c r="F4" s="67"/>
      <c r="G4" s="67"/>
      <c r="H4" s="67"/>
      <c r="I4" s="67"/>
      <c r="J4" s="67"/>
    </row>
    <row r="5" spans="2:10" s="50" customFormat="1" ht="12" customHeight="1">
      <c r="B5" s="64"/>
      <c r="C5" s="68">
        <v>1</v>
      </c>
      <c r="D5" s="68">
        <f>C5+1</f>
        <v>2</v>
      </c>
      <c r="E5" s="68">
        <f>D5+1</f>
        <v>3</v>
      </c>
      <c r="F5" s="67"/>
      <c r="G5" s="67"/>
      <c r="H5" s="67"/>
      <c r="I5" s="67"/>
      <c r="J5" s="67"/>
    </row>
    <row r="6" spans="2:5" s="50" customFormat="1" ht="42" customHeight="1">
      <c r="B6" s="69"/>
      <c r="C6" s="70">
        <v>1</v>
      </c>
      <c r="D6" s="71" t="s">
        <v>40</v>
      </c>
      <c r="E6" s="72">
        <v>0</v>
      </c>
    </row>
    <row r="7" spans="2:5" s="50" customFormat="1" ht="42" customHeight="1">
      <c r="B7" s="69"/>
      <c r="C7" s="70">
        <v>2</v>
      </c>
      <c r="D7" s="56" t="s">
        <v>117</v>
      </c>
      <c r="E7" s="72">
        <v>0</v>
      </c>
    </row>
    <row r="8" spans="2:5" s="50" customFormat="1" ht="31.5" customHeight="1">
      <c r="B8" s="69"/>
      <c r="C8" s="73">
        <v>3</v>
      </c>
      <c r="D8" s="112" t="s">
        <v>118</v>
      </c>
      <c r="E8" s="57" t="s">
        <v>172</v>
      </c>
    </row>
    <row r="9" spans="2:5" s="50" customFormat="1" ht="17.25" customHeight="1">
      <c r="B9" s="69"/>
      <c r="C9" s="74"/>
      <c r="D9" s="113"/>
      <c r="E9" s="58" t="s">
        <v>173</v>
      </c>
    </row>
    <row r="10" spans="2:5" s="50" customFormat="1" ht="17.25">
      <c r="B10" s="69"/>
      <c r="C10" s="75"/>
      <c r="D10" s="113"/>
      <c r="E10" s="58" t="s">
        <v>174</v>
      </c>
    </row>
    <row r="11" spans="2:5" s="77" customFormat="1" ht="35.25" customHeight="1">
      <c r="B11" s="69"/>
      <c r="C11" s="76"/>
      <c r="D11" s="113"/>
      <c r="E11" s="59" t="s">
        <v>175</v>
      </c>
    </row>
    <row r="12" spans="3:5" s="50" customFormat="1" ht="35.25" customHeight="1">
      <c r="C12" s="63"/>
      <c r="D12" s="113"/>
      <c r="E12" s="59" t="s">
        <v>176</v>
      </c>
    </row>
    <row r="13" spans="3:5" s="50" customFormat="1" ht="33">
      <c r="C13" s="62"/>
      <c r="D13" s="113"/>
      <c r="E13" s="59" t="s">
        <v>177</v>
      </c>
    </row>
    <row r="14" spans="3:5" s="50" customFormat="1" ht="15.75">
      <c r="C14" s="62"/>
      <c r="D14" s="113"/>
      <c r="E14" s="58" t="s">
        <v>178</v>
      </c>
    </row>
    <row r="15" spans="3:5" s="78" customFormat="1" ht="17.25">
      <c r="C15" s="79"/>
      <c r="D15" s="113"/>
      <c r="E15" s="60" t="s">
        <v>179</v>
      </c>
    </row>
    <row r="16" spans="3:5" s="78" customFormat="1" ht="17.25">
      <c r="C16" s="79"/>
      <c r="D16" s="113"/>
      <c r="E16" s="60" t="s">
        <v>180</v>
      </c>
    </row>
    <row r="17" spans="3:5" s="78" customFormat="1" ht="17.25">
      <c r="C17" s="79"/>
      <c r="D17" s="113"/>
      <c r="E17" s="58" t="s">
        <v>181</v>
      </c>
    </row>
    <row r="18" spans="3:5" s="78" customFormat="1" ht="17.25">
      <c r="C18" s="79"/>
      <c r="D18" s="113"/>
      <c r="E18" s="58" t="s">
        <v>182</v>
      </c>
    </row>
    <row r="19" spans="3:5" s="78" customFormat="1" ht="17.25">
      <c r="C19" s="79"/>
      <c r="D19" s="113"/>
      <c r="E19" s="58" t="s">
        <v>183</v>
      </c>
    </row>
    <row r="20" spans="3:5" s="78" customFormat="1" ht="31.5">
      <c r="C20" s="79"/>
      <c r="D20" s="113"/>
      <c r="E20" s="59" t="s">
        <v>170</v>
      </c>
    </row>
    <row r="21" spans="3:5" s="78" customFormat="1" ht="17.25">
      <c r="C21" s="80"/>
      <c r="D21" s="114"/>
      <c r="E21" s="61" t="s">
        <v>171</v>
      </c>
    </row>
    <row r="22" spans="3:5" s="78" customFormat="1" ht="31.5">
      <c r="C22" s="70">
        <v>4</v>
      </c>
      <c r="D22" s="23" t="s">
        <v>119</v>
      </c>
      <c r="E22" s="81">
        <v>1</v>
      </c>
    </row>
    <row r="23" spans="3:5" s="78" customFormat="1" ht="47.25">
      <c r="C23" s="82">
        <v>5</v>
      </c>
      <c r="D23" s="23" t="s">
        <v>120</v>
      </c>
      <c r="E23" s="83">
        <v>14</v>
      </c>
    </row>
  </sheetData>
  <sheetProtection/>
  <mergeCells count="3">
    <mergeCell ref="B1:E1"/>
    <mergeCell ref="C2:E2"/>
    <mergeCell ref="D8:D21"/>
  </mergeCells>
  <dataValidations count="1">
    <dataValidation type="decimal" allowBlank="1" showInputMessage="1" showErrorMessage="1" sqref="E6:E7">
      <formula1>0</formula1>
      <formula2>999999999999</formula2>
    </dataValidation>
  </dataValidations>
  <printOptions/>
  <pageMargins left="0.75" right="0.31" top="1" bottom="1" header="0.5" footer="0.5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CS37"/>
  <sheetViews>
    <sheetView view="pageBreakPreview" zoomScaleSheetLayoutView="100" zoomScalePageLayoutView="0" workbookViewId="0" topLeftCell="A1">
      <selection activeCell="DD12" sqref="DD12"/>
    </sheetView>
  </sheetViews>
  <sheetFormatPr defaultColWidth="0.875" defaultRowHeight="12.75"/>
  <cols>
    <col min="1" max="96" width="0.875" style="26" customWidth="1"/>
    <col min="97" max="97" width="0.37109375" style="26" customWidth="1"/>
    <col min="98" max="16384" width="0.875" style="26" customWidth="1"/>
  </cols>
  <sheetData>
    <row r="1" spans="1:96" s="25" customFormat="1" ht="12">
      <c r="A1" s="156" t="s">
        <v>43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</row>
    <row r="3" spans="1:97" ht="15.7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</row>
    <row r="4" spans="2:97" s="5" customFormat="1" ht="19.5" customHeight="1">
      <c r="B4" s="123" t="s">
        <v>148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28"/>
    </row>
    <row r="5" spans="2:97" s="5" customFormat="1" ht="13.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8"/>
    </row>
    <row r="6" spans="1:97" s="5" customFormat="1" ht="18.75" customHeight="1">
      <c r="A6" s="116" t="s">
        <v>158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</row>
    <row r="7" spans="1:9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</row>
    <row r="8" spans="1:97" ht="15.75" customHeight="1">
      <c r="A8" s="117" t="s">
        <v>121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20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2"/>
    </row>
    <row r="9" spans="1:97" ht="15.75" customHeight="1">
      <c r="A9" s="117" t="s">
        <v>122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9"/>
      <c r="BF9" s="120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2"/>
    </row>
    <row r="10" spans="1:97" ht="15.75" customHeight="1">
      <c r="A10" s="117" t="s">
        <v>123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9"/>
      <c r="BF10" s="120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2"/>
    </row>
    <row r="11" spans="1:97" ht="47.25" customHeight="1">
      <c r="A11" s="117" t="s">
        <v>124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0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2"/>
    </row>
    <row r="12" spans="1:97" ht="31.5" customHeight="1">
      <c r="A12" s="117" t="s">
        <v>125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9"/>
      <c r="BF12" s="120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2"/>
    </row>
    <row r="13" spans="1:97" ht="31.5" customHeight="1">
      <c r="A13" s="117" t="s">
        <v>126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9"/>
      <c r="BF13" s="120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2"/>
    </row>
    <row r="15" spans="1:97" s="5" customFormat="1" ht="16.5">
      <c r="A15" s="124" t="s">
        <v>127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</row>
    <row r="16" spans="1:97" s="5" customFormat="1" ht="16.5">
      <c r="A16" s="124" t="s">
        <v>128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</row>
    <row r="17" spans="45:76" ht="15.75"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</row>
    <row r="18" spans="1:97" ht="31.5" customHeight="1">
      <c r="A18" s="134" t="s">
        <v>129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6"/>
      <c r="AR18" s="143" t="s">
        <v>130</v>
      </c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5"/>
      <c r="BV18" s="143" t="s">
        <v>131</v>
      </c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5"/>
    </row>
    <row r="19" spans="1:97" ht="15.75">
      <c r="A19" s="137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9"/>
      <c r="AR19" s="30"/>
      <c r="AV19" s="26" t="s">
        <v>147</v>
      </c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26" t="s">
        <v>132</v>
      </c>
      <c r="BU19" s="31"/>
      <c r="BV19" s="146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8"/>
    </row>
    <row r="20" spans="1:97" ht="15.75">
      <c r="A20" s="140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2"/>
      <c r="AR20" s="125" t="s">
        <v>2</v>
      </c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7"/>
      <c r="BV20" s="149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1"/>
    </row>
    <row r="21" spans="1:97" ht="15.75">
      <c r="A21" s="128" t="s">
        <v>41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30"/>
      <c r="AR21" s="131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3"/>
      <c r="BV21" s="128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30"/>
    </row>
    <row r="23" spans="1:97" s="5" customFormat="1" ht="16.5">
      <c r="A23" s="124" t="s">
        <v>133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</row>
    <row r="24" spans="1:97" s="5" customFormat="1" ht="16.5">
      <c r="A24" s="124" t="s">
        <v>134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</row>
    <row r="26" spans="1:97" ht="80.25" customHeight="1">
      <c r="A26" s="153" t="s">
        <v>135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 t="s">
        <v>136</v>
      </c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 t="s">
        <v>137</v>
      </c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 t="s">
        <v>138</v>
      </c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</row>
    <row r="27" spans="1:97" ht="15.75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</row>
    <row r="29" spans="1:97" s="5" customFormat="1" ht="16.5">
      <c r="A29" s="124" t="s">
        <v>139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</row>
    <row r="31" spans="1:97" ht="96" customHeight="1">
      <c r="A31" s="153" t="s">
        <v>140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 t="s">
        <v>141</v>
      </c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 t="s">
        <v>142</v>
      </c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 t="s">
        <v>143</v>
      </c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</row>
    <row r="32" spans="1:97" ht="15.75">
      <c r="A32" s="158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60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28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30"/>
    </row>
    <row r="34" spans="1:97" s="5" customFormat="1" ht="16.5">
      <c r="A34" s="124" t="s">
        <v>144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</row>
    <row r="36" spans="1:97" ht="15.75">
      <c r="A36" s="155" t="s">
        <v>145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31" t="s">
        <v>146</v>
      </c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3"/>
    </row>
    <row r="37" spans="1:97" ht="15.75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28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30"/>
    </row>
  </sheetData>
  <sheetProtection/>
  <mergeCells count="50">
    <mergeCell ref="A1:CR1"/>
    <mergeCell ref="A36:AF36"/>
    <mergeCell ref="A37:AF37"/>
    <mergeCell ref="A34:CS34"/>
    <mergeCell ref="AG36:CS36"/>
    <mergeCell ref="AG37:CS37"/>
    <mergeCell ref="A32:V32"/>
    <mergeCell ref="W32:AV32"/>
    <mergeCell ref="AW32:BV32"/>
    <mergeCell ref="BW32:CS32"/>
    <mergeCell ref="A27:V27"/>
    <mergeCell ref="W27:AV27"/>
    <mergeCell ref="AW27:BV27"/>
    <mergeCell ref="BW27:CS27"/>
    <mergeCell ref="A29:CS29"/>
    <mergeCell ref="A31:V31"/>
    <mergeCell ref="W31:AV31"/>
    <mergeCell ref="AW31:BV31"/>
    <mergeCell ref="BW31:CS31"/>
    <mergeCell ref="A23:CS23"/>
    <mergeCell ref="A24:CS24"/>
    <mergeCell ref="A26:V26"/>
    <mergeCell ref="W26:AV26"/>
    <mergeCell ref="AW26:BV26"/>
    <mergeCell ref="BW26:CS26"/>
    <mergeCell ref="AR20:BU20"/>
    <mergeCell ref="A21:AQ21"/>
    <mergeCell ref="AR21:BU21"/>
    <mergeCell ref="BV21:CS21"/>
    <mergeCell ref="A18:AQ20"/>
    <mergeCell ref="AR18:BU18"/>
    <mergeCell ref="BV18:CS20"/>
    <mergeCell ref="AZ19:BK19"/>
    <mergeCell ref="A10:BE10"/>
    <mergeCell ref="A11:BE11"/>
    <mergeCell ref="A15:CS15"/>
    <mergeCell ref="A16:CS16"/>
    <mergeCell ref="BF10:CS10"/>
    <mergeCell ref="BF11:CS11"/>
    <mergeCell ref="A12:BE12"/>
    <mergeCell ref="A13:BE13"/>
    <mergeCell ref="BF12:CS12"/>
    <mergeCell ref="BF13:CS13"/>
    <mergeCell ref="A3:CS3"/>
    <mergeCell ref="A6:CS6"/>
    <mergeCell ref="A8:BE8"/>
    <mergeCell ref="A9:BE9"/>
    <mergeCell ref="BF8:CS8"/>
    <mergeCell ref="BF9:CS9"/>
    <mergeCell ref="B4:CR4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C28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58.625" style="1" customWidth="1"/>
    <col min="2" max="2" width="35.75390625" style="1" customWidth="1"/>
    <col min="3" max="3" width="2.25390625" style="1" customWidth="1"/>
    <col min="4" max="16384" width="9.125" style="1" customWidth="1"/>
  </cols>
  <sheetData>
    <row r="1" spans="1:3" ht="13.5" customHeight="1">
      <c r="A1" s="161" t="s">
        <v>149</v>
      </c>
      <c r="B1" s="161"/>
      <c r="C1" s="7"/>
    </row>
    <row r="2" ht="13.5" customHeight="1"/>
    <row r="3" ht="13.5" customHeight="1"/>
    <row r="4" spans="1:3" s="28" customFormat="1" ht="68.25" customHeight="1">
      <c r="A4" s="123" t="s">
        <v>154</v>
      </c>
      <c r="B4" s="123"/>
      <c r="C4" s="32"/>
    </row>
    <row r="5" spans="1:3" s="28" customFormat="1" ht="14.25" customHeight="1">
      <c r="A5" s="33"/>
      <c r="B5" s="33"/>
      <c r="C5" s="32"/>
    </row>
    <row r="6" spans="1:2" ht="16.5">
      <c r="A6" s="34"/>
      <c r="B6" s="35"/>
    </row>
    <row r="7" spans="1:2" ht="17.25" thickBot="1">
      <c r="A7" s="34"/>
      <c r="B7" s="35"/>
    </row>
    <row r="8" spans="1:2" ht="48" thickBot="1">
      <c r="A8" s="88" t="s">
        <v>150</v>
      </c>
      <c r="B8" s="84"/>
    </row>
    <row r="9" spans="1:2" ht="15.75">
      <c r="A9" s="89" t="s">
        <v>162</v>
      </c>
      <c r="B9" s="85">
        <v>1</v>
      </c>
    </row>
    <row r="10" spans="1:2" ht="15.75">
      <c r="A10" s="90" t="s">
        <v>163</v>
      </c>
      <c r="B10" s="86"/>
    </row>
    <row r="11" spans="1:2" ht="15.75">
      <c r="A11" s="90" t="s">
        <v>165</v>
      </c>
      <c r="B11" s="86"/>
    </row>
    <row r="12" spans="1:2" ht="16.5" thickBot="1">
      <c r="A12" s="91" t="s">
        <v>164</v>
      </c>
      <c r="B12" s="87"/>
    </row>
    <row r="13" spans="1:2" ht="58.5" customHeight="1" thickBot="1">
      <c r="A13" s="88" t="s">
        <v>151</v>
      </c>
      <c r="B13" s="84"/>
    </row>
    <row r="14" spans="1:2" ht="21" customHeight="1">
      <c r="A14" s="89" t="s">
        <v>162</v>
      </c>
      <c r="B14" s="85">
        <v>1</v>
      </c>
    </row>
    <row r="15" spans="1:2" ht="21" customHeight="1">
      <c r="A15" s="90" t="s">
        <v>163</v>
      </c>
      <c r="B15" s="86"/>
    </row>
    <row r="16" spans="1:2" ht="18.75" customHeight="1">
      <c r="A16" s="90" t="s">
        <v>165</v>
      </c>
      <c r="B16" s="86"/>
    </row>
    <row r="17" spans="1:2" ht="16.5" customHeight="1" thickBot="1">
      <c r="A17" s="91" t="s">
        <v>164</v>
      </c>
      <c r="B17" s="87"/>
    </row>
    <row r="18" spans="1:2" ht="84" customHeight="1" thickBot="1">
      <c r="A18" s="88" t="s">
        <v>152</v>
      </c>
      <c r="B18" s="84"/>
    </row>
    <row r="19" spans="1:2" ht="17.25" customHeight="1">
      <c r="A19" s="89" t="s">
        <v>162</v>
      </c>
      <c r="B19" s="85">
        <v>0</v>
      </c>
    </row>
    <row r="20" spans="1:2" ht="16.5" customHeight="1">
      <c r="A20" s="90" t="s">
        <v>163</v>
      </c>
      <c r="B20" s="86"/>
    </row>
    <row r="21" spans="1:2" ht="14.25" customHeight="1">
      <c r="A21" s="90" t="s">
        <v>165</v>
      </c>
      <c r="B21" s="86"/>
    </row>
    <row r="22" spans="1:2" ht="17.25" customHeight="1" thickBot="1">
      <c r="A22" s="91" t="s">
        <v>164</v>
      </c>
      <c r="B22" s="87"/>
    </row>
    <row r="23" spans="1:2" ht="28.5" customHeight="1" thickBot="1">
      <c r="A23" s="88" t="s">
        <v>153</v>
      </c>
      <c r="B23" s="84"/>
    </row>
    <row r="24" spans="1:2" ht="17.25" customHeight="1">
      <c r="A24" s="89" t="s">
        <v>162</v>
      </c>
      <c r="B24" s="85" t="s">
        <v>169</v>
      </c>
    </row>
    <row r="25" spans="1:2" ht="17.25" customHeight="1">
      <c r="A25" s="90" t="s">
        <v>163</v>
      </c>
      <c r="B25" s="86"/>
    </row>
    <row r="26" spans="1:2" ht="17.25" customHeight="1">
      <c r="A26" s="90" t="s">
        <v>165</v>
      </c>
      <c r="B26" s="86"/>
    </row>
    <row r="27" spans="1:2" ht="23.25" customHeight="1" thickBot="1">
      <c r="A27" s="91" t="s">
        <v>164</v>
      </c>
      <c r="B27" s="87"/>
    </row>
    <row r="28" spans="1:2" ht="36.75" customHeight="1">
      <c r="A28" s="51"/>
      <c r="B28" s="49"/>
    </row>
  </sheetData>
  <sheetProtection/>
  <mergeCells count="2">
    <mergeCell ref="A1:B1"/>
    <mergeCell ref="A4:B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cp:lastPrinted>2014-04-25T10:58:08Z</cp:lastPrinted>
  <dcterms:created xsi:type="dcterms:W3CDTF">2012-01-13T07:53:14Z</dcterms:created>
  <dcterms:modified xsi:type="dcterms:W3CDTF">2014-04-30T06:31:09Z</dcterms:modified>
  <cp:category/>
  <cp:version/>
  <cp:contentType/>
  <cp:contentStatus/>
</cp:coreProperties>
</file>